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8800" windowHeight="1230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O31" i="1" l="1"/>
  <c r="N31" i="1"/>
  <c r="M31" i="1"/>
  <c r="K31" i="1"/>
  <c r="J31" i="1"/>
  <c r="I31" i="1"/>
  <c r="H31" i="1"/>
  <c r="G31" i="1"/>
  <c r="F31" i="1"/>
  <c r="E31" i="1"/>
  <c r="D31" i="1"/>
  <c r="O22" i="1"/>
  <c r="N22" i="1"/>
  <c r="M22" i="1"/>
  <c r="K22" i="1"/>
  <c r="K23" i="1" s="1"/>
  <c r="J22" i="1"/>
  <c r="I22" i="1"/>
  <c r="H22" i="1"/>
  <c r="G22" i="1"/>
  <c r="F22" i="1"/>
  <c r="E22" i="1"/>
  <c r="D22" i="1"/>
  <c r="O14" i="1"/>
  <c r="N14" i="1"/>
  <c r="M14" i="1"/>
  <c r="K14" i="1"/>
  <c r="J14" i="1"/>
  <c r="I14" i="1"/>
  <c r="H14" i="1"/>
  <c r="G14" i="1"/>
  <c r="F14" i="1"/>
  <c r="E14" i="1"/>
  <c r="D14" i="1"/>
  <c r="M11" i="1"/>
  <c r="D11" i="1"/>
  <c r="O11" i="1"/>
  <c r="N11" i="1"/>
  <c r="N23" i="1" s="1"/>
  <c r="N32" i="1" s="1"/>
  <c r="K11" i="1"/>
  <c r="J11" i="1"/>
  <c r="I11" i="1"/>
  <c r="H11" i="1"/>
  <c r="H23" i="1" s="1"/>
  <c r="G11" i="1"/>
  <c r="F11" i="1"/>
  <c r="F23" i="1" s="1"/>
  <c r="F32" i="1" s="1"/>
  <c r="E11" i="1"/>
  <c r="L6" i="1"/>
  <c r="L7" i="1"/>
  <c r="L8" i="1"/>
  <c r="L9" i="1"/>
  <c r="L10" i="1"/>
  <c r="L12" i="1"/>
  <c r="L13" i="1"/>
  <c r="L15" i="1"/>
  <c r="L17" i="1"/>
  <c r="L18" i="1"/>
  <c r="L19" i="1"/>
  <c r="L20" i="1"/>
  <c r="L21" i="1"/>
  <c r="L24" i="1"/>
  <c r="L25" i="1"/>
  <c r="L26" i="1"/>
  <c r="L29" i="1"/>
  <c r="L30" i="1"/>
  <c r="L5" i="1"/>
  <c r="I23" i="1" l="1"/>
  <c r="D23" i="1"/>
  <c r="D32" i="1" s="1"/>
  <c r="O23" i="1"/>
  <c r="G23" i="1"/>
  <c r="L23" i="1"/>
  <c r="G32" i="1"/>
  <c r="H32" i="1"/>
  <c r="J23" i="1"/>
  <c r="J32" i="1" s="1"/>
  <c r="I32" i="1"/>
  <c r="L11" i="1"/>
  <c r="L14" i="1"/>
  <c r="M23" i="1"/>
  <c r="M32" i="1" s="1"/>
  <c r="K32" i="1"/>
  <c r="E23" i="1"/>
  <c r="E32" i="1" s="1"/>
  <c r="O32" i="1"/>
  <c r="L31" i="1"/>
  <c r="L22" i="1"/>
  <c r="L32" i="1" l="1"/>
</calcChain>
</file>

<file path=xl/sharedStrings.xml><?xml version="1.0" encoding="utf-8"?>
<sst xmlns="http://schemas.openxmlformats.org/spreadsheetml/2006/main" count="125" uniqueCount="71">
  <si>
    <t>Año Fiscal:</t>
  </si>
  <si>
    <t/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</si>
  <si>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</si>
  <si>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</si>
  <si>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</si>
  <si>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</si>
  <si>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</si>
  <si>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</si>
  <si>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</si>
  <si>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</si>
  <si>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</si>
  <si>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</si>
  <si>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</si>
  <si>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</si>
  <si>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</si>
  <si>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</si>
  <si>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</si>
  <si>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</si>
  <si>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</si>
  <si>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</si>
  <si>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</si>
  <si>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</si>
  <si>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</si>
  <si>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</si>
  <si>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</si>
  <si>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</si>
  <si>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</si>
  <si>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</si>
  <si>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</si>
  <si>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</si>
  <si>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</si>
  <si>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</si>
  <si>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</si>
  <si>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</si>
  <si>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</si>
  <si>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</si>
  <si>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</si>
  <si>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A-3-2-1-37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</si>
  <si>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</si>
  <si>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</si>
  <si>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</si>
  <si>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</si>
  <si>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</si>
  <si>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</si>
  <si>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SEGURO DE VIDA (LEY 16/88)</t>
  </si>
  <si>
    <t>A-3-5-3-50</t>
  </si>
  <si>
    <t>SEGURO DE VIDA COLECTIVO (ART. 176 DECRETO 262 DE 2000)</t>
  </si>
  <si>
    <t>A-3-6-1-1</t>
  </si>
  <si>
    <t>SENTENCIAS Y CONCILIACIONES</t>
  </si>
  <si>
    <t>C-2503-1000-2</t>
  </si>
  <si>
    <t>C-2599-1000-1</t>
  </si>
  <si>
    <t>C-2599-1000-2</t>
  </si>
  <si>
    <t>C-2599-1000-3</t>
  </si>
  <si>
    <t>14</t>
  </si>
  <si>
    <t>C-2599-1000-4</t>
  </si>
  <si>
    <t>C-2599-1000-5</t>
  </si>
  <si>
    <t>GASTOS DE PERSONAL</t>
  </si>
  <si>
    <t>GASTOS GENERALES</t>
  </si>
  <si>
    <t>TRANSFERENCIAS</t>
  </si>
  <si>
    <t>FUNCIONAMIENTO</t>
  </si>
  <si>
    <t>INVERSIÓN</t>
  </si>
  <si>
    <t>TOTAL</t>
  </si>
  <si>
    <t>%</t>
  </si>
  <si>
    <t>IMPLEMENTACIÓN DE LA ESTRATEGIA ANTICORRUPCIÓN DE LA PROCURADURÍA GENERAL DE LA NACIÓN</t>
  </si>
  <si>
    <t>FORTALECIMIENTO PLATAFORMA TECNOLÓGICA DE LA PROCURADURÍA GENERAL DE LA NACIÓN</t>
  </si>
  <si>
    <t>ADECUACIÓN DE SEDES DE LA PROCURADURÍA GENERAL DE LA NACIÓN</t>
  </si>
  <si>
    <t>FORTALECIMIENTO DE LA GESTIÓN INSTITUCIONAL DE LA PROCURADURÍA GENERAL DE LA NACIÓN</t>
  </si>
  <si>
    <t>FORTALECIMIENTO DE LA PROCURADURIA GENERAL DE LA NACION PARA EL EJERCICIO DEL CONTROL PUBLICO</t>
  </si>
  <si>
    <t>MEJORAMIENTO DE LA GESTION INSTITUCIONAL DE LA PROCURADURIA GENERAL DE LA NACION</t>
  </si>
  <si>
    <t>Entidad:</t>
  </si>
  <si>
    <t>Corte: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</si>
</sst>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2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2" applyNumberFormat="1" applyFont="1" applyFill="1" applyBorder="1" applyAlignment="1">
      <alignment horizontal="right" vertical="center" wrapText="1" readingOrder="1"/>
    </xf>
    <xf numFmtId="4" fontId="3" fillId="0" borderId="1" xfId="1" applyNumberFormat="1" applyFont="1" applyFill="1" applyBorder="1" applyAlignment="1">
      <alignment horizontal="right" vertical="center" wrapText="1" readingOrder="1"/>
    </xf>
    <xf numFmtId="4" fontId="5" fillId="2" borderId="1" xfId="1" applyNumberFormat="1" applyFont="1" applyFill="1" applyBorder="1" applyAlignment="1">
      <alignment horizontal="right" vertical="center" wrapText="1" readingOrder="1"/>
    </xf>
    <xf numFmtId="4" fontId="5" fillId="3" borderId="1" xfId="1" applyNumberFormat="1" applyFont="1" applyFill="1" applyBorder="1" applyAlignment="1">
      <alignment horizontal="right" vertical="center" wrapText="1" readingOrder="1"/>
    </xf>
    <xf numFmtId="10" fontId="3" fillId="0" borderId="1" xfId="2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3" applyNumberFormat="1" applyFont="1" applyFill="1" applyBorder="1" applyAlignment="1">
      <alignment vertical="center" wrapText="1" readingOrder="1"/>
    </xf>
    <xf numFmtId="0" fontId="5" fillId="0" borderId="0" xfId="3" applyNumberFormat="1" applyFont="1" applyFill="1" applyBorder="1" applyAlignment="1">
      <alignment horizontal="left"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15" fontId="5" fillId="0" borderId="0" xfId="0" applyNumberFormat="1" applyFont="1" applyFill="1" applyBorder="1" applyAlignment="1">
      <alignment horizontal="left" vertical="center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topLeftCell="A4" workbookViewId="0">
      <pane xSplit="3" ySplit="1" topLeftCell="D5" activePane="bottomRight" state="frozen"/>
      <selection activeCell="A4" sqref="A4"/>
      <selection pane="topRight" activeCell="D4" sqref="D4"/>
      <selection pane="bottomLeft" activeCell="A5" sqref="A5"/>
      <selection pane="bottomRight" activeCell="D5" sqref="D5"/>
    </sheetView>
  </sheetViews>
  <sheetFormatPr baseColWidth="10" defaultRowHeight="13.5" x14ac:dyDescent="0.25"/>
  <cols>
    <col min="1" max="1" width="9.7109375" style="2" bestFit="1" customWidth="1"/>
    <col min="2" max="2" width="8" style="2" customWidth="1"/>
    <col min="3" max="3" width="30.7109375" style="2" customWidth="1"/>
    <col min="4" max="11" width="18.85546875" style="2" customWidth="1"/>
    <col min="12" max="12" width="8.85546875" style="2" bestFit="1" customWidth="1"/>
    <col min="13" max="15" width="18.85546875" style="2" customWidth="1"/>
    <col min="16" max="16384" width="11.42578125" style="2"/>
  </cols>
  <sheetData>
    <row r="1" spans="1:15" x14ac:dyDescent="0.25">
      <c r="A1" s="19" t="s">
        <v>69</v>
      </c>
      <c r="B1" s="20" t="s">
        <v>16</v>
      </c>
      <c r="C1" s="21"/>
      <c r="D1" s="21"/>
      <c r="E1" s="18" t="s">
        <v>1</v>
      </c>
      <c r="F1" s="18" t="s">
        <v>1</v>
      </c>
      <c r="G1" s="18" t="s">
        <v>1</v>
      </c>
      <c r="H1" s="18" t="s">
        <v>1</v>
      </c>
      <c r="I1" s="18" t="s">
        <v>1</v>
      </c>
      <c r="J1" s="18" t="s">
        <v>1</v>
      </c>
      <c r="K1" s="18" t="s">
        <v>1</v>
      </c>
      <c r="L1" s="18"/>
      <c r="M1" s="18" t="s">
        <v>1</v>
      </c>
      <c r="N1" s="18" t="s">
        <v>1</v>
      </c>
      <c r="O1" s="18" t="s">
        <v>1</v>
      </c>
    </row>
    <row r="2" spans="1:15" x14ac:dyDescent="0.25">
      <c r="A2" s="19" t="s">
        <v>0</v>
      </c>
      <c r="B2" s="20">
        <v>2018</v>
      </c>
      <c r="C2" s="21" t="s">
        <v>1</v>
      </c>
      <c r="D2" s="21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18" t="s">
        <v>1</v>
      </c>
      <c r="K2" s="18" t="s">
        <v>1</v>
      </c>
      <c r="L2" s="18"/>
      <c r="M2" s="18" t="s">
        <v>1</v>
      </c>
      <c r="N2" s="18" t="s">
        <v>1</v>
      </c>
      <c r="O2" s="18" t="s">
        <v>1</v>
      </c>
    </row>
    <row r="3" spans="1:15" x14ac:dyDescent="0.25">
      <c r="A3" s="21" t="s">
        <v>70</v>
      </c>
      <c r="B3" s="22">
        <v>43404</v>
      </c>
      <c r="C3" s="21" t="s">
        <v>1</v>
      </c>
      <c r="D3" s="21" t="s">
        <v>1</v>
      </c>
      <c r="E3" s="18" t="s">
        <v>1</v>
      </c>
      <c r="F3" s="18" t="s">
        <v>1</v>
      </c>
      <c r="G3" s="18" t="s">
        <v>1</v>
      </c>
      <c r="H3" s="18" t="s">
        <v>1</v>
      </c>
      <c r="I3" s="18" t="s">
        <v>1</v>
      </c>
      <c r="J3" s="18" t="s">
        <v>1</v>
      </c>
      <c r="K3" s="18" t="s">
        <v>1</v>
      </c>
      <c r="L3" s="18"/>
      <c r="M3" s="18" t="s">
        <v>1</v>
      </c>
      <c r="N3" s="18" t="s">
        <v>1</v>
      </c>
      <c r="O3" s="18" t="s">
        <v>1</v>
      </c>
    </row>
    <row r="4" spans="1:15" s="1" customFormat="1" ht="27.95" customHeight="1" x14ac:dyDescent="0.3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62</v>
      </c>
      <c r="M4" s="6" t="s">
        <v>13</v>
      </c>
      <c r="N4" s="6" t="s">
        <v>14</v>
      </c>
      <c r="O4" s="6" t="s">
        <v>15</v>
      </c>
    </row>
    <row r="5" spans="1:15" x14ac:dyDescent="0.25">
      <c r="A5" s="3" t="s">
        <v>17</v>
      </c>
      <c r="B5" s="4" t="s">
        <v>18</v>
      </c>
      <c r="C5" s="5" t="s">
        <v>19</v>
      </c>
      <c r="D5" s="14">
        <v>202678502592</v>
      </c>
      <c r="E5" s="14">
        <v>13000000000</v>
      </c>
      <c r="F5" s="14">
        <v>0</v>
      </c>
      <c r="G5" s="14">
        <v>215678502592</v>
      </c>
      <c r="H5" s="14">
        <v>0</v>
      </c>
      <c r="I5" s="14">
        <v>202678502592</v>
      </c>
      <c r="J5" s="14">
        <v>13000000000</v>
      </c>
      <c r="K5" s="14">
        <v>175537209277</v>
      </c>
      <c r="L5" s="17">
        <f>K5/G5</f>
        <v>0.81388366094633235</v>
      </c>
      <c r="M5" s="14">
        <v>175482797486</v>
      </c>
      <c r="N5" s="14">
        <v>175482797486</v>
      </c>
      <c r="O5" s="14">
        <v>175482797486</v>
      </c>
    </row>
    <row r="6" spans="1:15" x14ac:dyDescent="0.25">
      <c r="A6" s="3" t="s">
        <v>20</v>
      </c>
      <c r="B6" s="4" t="s">
        <v>18</v>
      </c>
      <c r="C6" s="5" t="s">
        <v>21</v>
      </c>
      <c r="D6" s="14">
        <v>846819382</v>
      </c>
      <c r="E6" s="14">
        <v>124000000</v>
      </c>
      <c r="F6" s="14">
        <v>0</v>
      </c>
      <c r="G6" s="14">
        <v>970819382</v>
      </c>
      <c r="H6" s="14">
        <v>0</v>
      </c>
      <c r="I6" s="14">
        <v>846819382</v>
      </c>
      <c r="J6" s="14">
        <v>124000000</v>
      </c>
      <c r="K6" s="14">
        <v>792170161</v>
      </c>
      <c r="L6" s="17">
        <f t="shared" ref="L6:L32" si="0">K6/G6</f>
        <v>0.81598099058141793</v>
      </c>
      <c r="M6" s="14">
        <v>792170161</v>
      </c>
      <c r="N6" s="14">
        <v>792170161</v>
      </c>
      <c r="O6" s="14">
        <v>792170161</v>
      </c>
    </row>
    <row r="7" spans="1:15" x14ac:dyDescent="0.25">
      <c r="A7" s="3" t="s">
        <v>22</v>
      </c>
      <c r="B7" s="4" t="s">
        <v>18</v>
      </c>
      <c r="C7" s="5" t="s">
        <v>23</v>
      </c>
      <c r="D7" s="14">
        <v>192059532131</v>
      </c>
      <c r="E7" s="14">
        <v>36732000000</v>
      </c>
      <c r="F7" s="14">
        <v>3000000000</v>
      </c>
      <c r="G7" s="14">
        <v>225791532131</v>
      </c>
      <c r="H7" s="14">
        <v>0</v>
      </c>
      <c r="I7" s="14">
        <v>189059532131</v>
      </c>
      <c r="J7" s="14">
        <v>36732000000</v>
      </c>
      <c r="K7" s="14">
        <v>164335018539</v>
      </c>
      <c r="L7" s="17">
        <f t="shared" si="0"/>
        <v>0.72781745616419269</v>
      </c>
      <c r="M7" s="14">
        <v>164045068720</v>
      </c>
      <c r="N7" s="14">
        <v>164045068720</v>
      </c>
      <c r="O7" s="14">
        <v>164045068720</v>
      </c>
    </row>
    <row r="8" spans="1:15" ht="27" x14ac:dyDescent="0.25">
      <c r="A8" s="3" t="s">
        <v>24</v>
      </c>
      <c r="B8" s="4" t="s">
        <v>18</v>
      </c>
      <c r="C8" s="5" t="s">
        <v>25</v>
      </c>
      <c r="D8" s="14">
        <v>911480226</v>
      </c>
      <c r="E8" s="14">
        <v>3000000000</v>
      </c>
      <c r="F8" s="14">
        <v>0</v>
      </c>
      <c r="G8" s="14">
        <v>3911480226</v>
      </c>
      <c r="H8" s="14">
        <v>0</v>
      </c>
      <c r="I8" s="14">
        <v>3911480226</v>
      </c>
      <c r="J8" s="14">
        <v>0</v>
      </c>
      <c r="K8" s="14">
        <v>2445759289</v>
      </c>
      <c r="L8" s="17">
        <f t="shared" si="0"/>
        <v>0.62527717070964428</v>
      </c>
      <c r="M8" s="14">
        <v>2426537950</v>
      </c>
      <c r="N8" s="14">
        <v>2424243880</v>
      </c>
      <c r="O8" s="14">
        <v>2424243880</v>
      </c>
    </row>
    <row r="9" spans="1:15" x14ac:dyDescent="0.25">
      <c r="A9" s="3" t="s">
        <v>26</v>
      </c>
      <c r="B9" s="4" t="s">
        <v>18</v>
      </c>
      <c r="C9" s="5" t="s">
        <v>27</v>
      </c>
      <c r="D9" s="14">
        <v>110827950</v>
      </c>
      <c r="E9" s="14">
        <v>0</v>
      </c>
      <c r="F9" s="14">
        <v>0</v>
      </c>
      <c r="G9" s="14">
        <v>110827950</v>
      </c>
      <c r="H9" s="14">
        <v>0</v>
      </c>
      <c r="I9" s="14">
        <v>101827950</v>
      </c>
      <c r="J9" s="14">
        <v>9000000</v>
      </c>
      <c r="K9" s="14">
        <v>101395600</v>
      </c>
      <c r="L9" s="17">
        <f t="shared" si="0"/>
        <v>0.91489195640630361</v>
      </c>
      <c r="M9" s="14">
        <v>101395600</v>
      </c>
      <c r="N9" s="14">
        <v>101395600</v>
      </c>
      <c r="O9" s="14">
        <v>101395600</v>
      </c>
    </row>
    <row r="10" spans="1:15" ht="27" x14ac:dyDescent="0.25">
      <c r="A10" s="3" t="s">
        <v>28</v>
      </c>
      <c r="B10" s="4" t="s">
        <v>18</v>
      </c>
      <c r="C10" s="5" t="s">
        <v>29</v>
      </c>
      <c r="D10" s="14">
        <v>116296892557</v>
      </c>
      <c r="E10" s="14">
        <v>169000000</v>
      </c>
      <c r="F10" s="14">
        <v>0</v>
      </c>
      <c r="G10" s="14">
        <v>116465892557</v>
      </c>
      <c r="H10" s="14">
        <v>0</v>
      </c>
      <c r="I10" s="14">
        <v>116296892557</v>
      </c>
      <c r="J10" s="14">
        <v>169000000</v>
      </c>
      <c r="K10" s="14">
        <v>95671191643</v>
      </c>
      <c r="L10" s="17">
        <f t="shared" si="0"/>
        <v>0.82145244021701214</v>
      </c>
      <c r="M10" s="14">
        <v>95671191643</v>
      </c>
      <c r="N10" s="14">
        <v>95648785417</v>
      </c>
      <c r="O10" s="14">
        <v>95648785417</v>
      </c>
    </row>
    <row r="11" spans="1:15" x14ac:dyDescent="0.25">
      <c r="A11" s="7"/>
      <c r="B11" s="6"/>
      <c r="C11" s="8" t="s">
        <v>56</v>
      </c>
      <c r="D11" s="15">
        <f>SUM(D5:D10)</f>
        <v>512904054838</v>
      </c>
      <c r="E11" s="15">
        <f t="shared" ref="E11:O11" si="1">SUM(E5:E10)</f>
        <v>53025000000</v>
      </c>
      <c r="F11" s="15">
        <f t="shared" si="1"/>
        <v>3000000000</v>
      </c>
      <c r="G11" s="15">
        <f t="shared" si="1"/>
        <v>562929054838</v>
      </c>
      <c r="H11" s="15">
        <f t="shared" si="1"/>
        <v>0</v>
      </c>
      <c r="I11" s="15">
        <f t="shared" si="1"/>
        <v>512895054838</v>
      </c>
      <c r="J11" s="15">
        <f t="shared" si="1"/>
        <v>50034000000</v>
      </c>
      <c r="K11" s="15">
        <f t="shared" si="1"/>
        <v>438882744509</v>
      </c>
      <c r="L11" s="9">
        <f t="shared" si="0"/>
        <v>0.77964130779375362</v>
      </c>
      <c r="M11" s="15">
        <f>SUM(M5:M10)</f>
        <v>438519161560</v>
      </c>
      <c r="N11" s="15">
        <f t="shared" si="1"/>
        <v>438494461264</v>
      </c>
      <c r="O11" s="15">
        <f t="shared" si="1"/>
        <v>438494461264</v>
      </c>
    </row>
    <row r="12" spans="1:15" x14ac:dyDescent="0.25">
      <c r="A12" s="3" t="s">
        <v>30</v>
      </c>
      <c r="B12" s="4" t="s">
        <v>18</v>
      </c>
      <c r="C12" s="5" t="s">
        <v>31</v>
      </c>
      <c r="D12" s="14">
        <v>567530000</v>
      </c>
      <c r="E12" s="14">
        <v>293000000</v>
      </c>
      <c r="F12" s="14">
        <v>0</v>
      </c>
      <c r="G12" s="14">
        <v>860530000</v>
      </c>
      <c r="H12" s="14">
        <v>0</v>
      </c>
      <c r="I12" s="14">
        <v>833166380</v>
      </c>
      <c r="J12" s="14">
        <v>27363620</v>
      </c>
      <c r="K12" s="14">
        <v>813932290.14333296</v>
      </c>
      <c r="L12" s="17">
        <f t="shared" si="0"/>
        <v>0.94584998796478092</v>
      </c>
      <c r="M12" s="14">
        <v>813923917.13999999</v>
      </c>
      <c r="N12" s="14">
        <v>813923917.13999999</v>
      </c>
      <c r="O12" s="14">
        <v>811824423.37</v>
      </c>
    </row>
    <row r="13" spans="1:15" x14ac:dyDescent="0.25">
      <c r="A13" s="3" t="s">
        <v>32</v>
      </c>
      <c r="B13" s="4" t="s">
        <v>18</v>
      </c>
      <c r="C13" s="5" t="s">
        <v>33</v>
      </c>
      <c r="D13" s="14">
        <v>32672561986</v>
      </c>
      <c r="E13" s="14">
        <v>2037120314</v>
      </c>
      <c r="F13" s="14">
        <v>293000000</v>
      </c>
      <c r="G13" s="14">
        <v>34416682300</v>
      </c>
      <c r="H13" s="14">
        <v>610000000</v>
      </c>
      <c r="I13" s="14">
        <v>30972065788.25</v>
      </c>
      <c r="J13" s="14">
        <v>2834616511.75</v>
      </c>
      <c r="K13" s="14">
        <v>28856951312.75</v>
      </c>
      <c r="L13" s="17">
        <f t="shared" si="0"/>
        <v>0.83845825292550058</v>
      </c>
      <c r="M13" s="14">
        <v>19661202842.830002</v>
      </c>
      <c r="N13" s="14">
        <v>19227455136.700001</v>
      </c>
      <c r="O13" s="14">
        <v>19223225897.470001</v>
      </c>
    </row>
    <row r="14" spans="1:15" x14ac:dyDescent="0.25">
      <c r="A14" s="7"/>
      <c r="B14" s="6"/>
      <c r="C14" s="8" t="s">
        <v>57</v>
      </c>
      <c r="D14" s="15">
        <f>SUM(D12:D13)</f>
        <v>33240091986</v>
      </c>
      <c r="E14" s="15">
        <f t="shared" ref="E14:O14" si="2">SUM(E12:E13)</f>
        <v>2330120314</v>
      </c>
      <c r="F14" s="15">
        <f t="shared" si="2"/>
        <v>293000000</v>
      </c>
      <c r="G14" s="15">
        <f t="shared" si="2"/>
        <v>35277212300</v>
      </c>
      <c r="H14" s="15">
        <f t="shared" si="2"/>
        <v>610000000</v>
      </c>
      <c r="I14" s="15">
        <f t="shared" si="2"/>
        <v>31805232168.25</v>
      </c>
      <c r="J14" s="15">
        <f t="shared" si="2"/>
        <v>2861980131.75</v>
      </c>
      <c r="K14" s="15">
        <f t="shared" si="2"/>
        <v>29670883602.893333</v>
      </c>
      <c r="L14" s="9">
        <f t="shared" si="0"/>
        <v>0.84107789897257079</v>
      </c>
      <c r="M14" s="15">
        <f t="shared" si="2"/>
        <v>20475126759.970001</v>
      </c>
      <c r="N14" s="15">
        <f t="shared" si="2"/>
        <v>20041379053.84</v>
      </c>
      <c r="O14" s="15">
        <f t="shared" si="2"/>
        <v>20035050320.84</v>
      </c>
    </row>
    <row r="15" spans="1:15" x14ac:dyDescent="0.25">
      <c r="A15" s="3" t="s">
        <v>34</v>
      </c>
      <c r="B15" s="4" t="s">
        <v>35</v>
      </c>
      <c r="C15" s="5" t="s">
        <v>36</v>
      </c>
      <c r="D15" s="14">
        <v>722030000</v>
      </c>
      <c r="E15" s="14">
        <v>0</v>
      </c>
      <c r="F15" s="14">
        <v>0</v>
      </c>
      <c r="G15" s="14">
        <v>722030000</v>
      </c>
      <c r="H15" s="14">
        <v>0</v>
      </c>
      <c r="I15" s="14">
        <v>722030000</v>
      </c>
      <c r="J15" s="14">
        <v>0</v>
      </c>
      <c r="K15" s="14">
        <v>722030000</v>
      </c>
      <c r="L15" s="17">
        <f t="shared" si="0"/>
        <v>1</v>
      </c>
      <c r="M15" s="14">
        <v>722030000</v>
      </c>
      <c r="N15" s="14">
        <v>722030000</v>
      </c>
      <c r="O15" s="14">
        <v>722030000</v>
      </c>
    </row>
    <row r="16" spans="1:15" ht="27" x14ac:dyDescent="0.25">
      <c r="A16" s="3" t="s">
        <v>37</v>
      </c>
      <c r="B16" s="4" t="s">
        <v>18</v>
      </c>
      <c r="C16" s="5" t="s">
        <v>38</v>
      </c>
      <c r="D16" s="14">
        <v>0</v>
      </c>
      <c r="E16" s="14">
        <v>276515845</v>
      </c>
      <c r="F16" s="14">
        <v>276515845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7"/>
      <c r="M16" s="14">
        <v>0</v>
      </c>
      <c r="N16" s="14">
        <v>0</v>
      </c>
      <c r="O16" s="14">
        <v>0</v>
      </c>
    </row>
    <row r="17" spans="1:15" x14ac:dyDescent="0.25">
      <c r="A17" s="3" t="s">
        <v>39</v>
      </c>
      <c r="B17" s="4" t="s">
        <v>18</v>
      </c>
      <c r="C17" s="5" t="s">
        <v>40</v>
      </c>
      <c r="D17" s="14">
        <v>1493500000</v>
      </c>
      <c r="E17" s="14">
        <v>0</v>
      </c>
      <c r="F17" s="14">
        <v>485238945</v>
      </c>
      <c r="G17" s="14">
        <v>1008261055</v>
      </c>
      <c r="H17" s="14">
        <v>0</v>
      </c>
      <c r="I17" s="14">
        <v>1008261055</v>
      </c>
      <c r="J17" s="14">
        <v>0</v>
      </c>
      <c r="K17" s="14">
        <v>621246286</v>
      </c>
      <c r="L17" s="17">
        <f t="shared" si="0"/>
        <v>0.61615618586002019</v>
      </c>
      <c r="M17" s="14">
        <v>414576337</v>
      </c>
      <c r="N17" s="14">
        <v>414576337</v>
      </c>
      <c r="O17" s="14">
        <v>414576337</v>
      </c>
    </row>
    <row r="18" spans="1:15" x14ac:dyDescent="0.25">
      <c r="A18" s="3" t="s">
        <v>41</v>
      </c>
      <c r="B18" s="4" t="s">
        <v>18</v>
      </c>
      <c r="C18" s="5" t="s">
        <v>42</v>
      </c>
      <c r="D18" s="14">
        <v>514761055</v>
      </c>
      <c r="E18" s="14">
        <v>485238945</v>
      </c>
      <c r="F18" s="14">
        <v>0</v>
      </c>
      <c r="G18" s="14">
        <v>1000000000</v>
      </c>
      <c r="H18" s="14">
        <v>0</v>
      </c>
      <c r="I18" s="14">
        <v>999837420</v>
      </c>
      <c r="J18" s="14">
        <v>162580</v>
      </c>
      <c r="K18" s="14">
        <v>999837420</v>
      </c>
      <c r="L18" s="17">
        <f t="shared" si="0"/>
        <v>0.99983741999999998</v>
      </c>
      <c r="M18" s="14">
        <v>876402105</v>
      </c>
      <c r="N18" s="14">
        <v>802288147</v>
      </c>
      <c r="O18" s="14">
        <v>802288147</v>
      </c>
    </row>
    <row r="19" spans="1:15" x14ac:dyDescent="0.25">
      <c r="A19" s="3" t="s">
        <v>43</v>
      </c>
      <c r="B19" s="4" t="s">
        <v>18</v>
      </c>
      <c r="C19" s="5" t="s">
        <v>44</v>
      </c>
      <c r="D19" s="14">
        <v>515000000</v>
      </c>
      <c r="E19" s="14">
        <v>0</v>
      </c>
      <c r="F19" s="14">
        <v>365000000</v>
      </c>
      <c r="G19" s="14">
        <v>150000000</v>
      </c>
      <c r="H19" s="14">
        <v>0</v>
      </c>
      <c r="I19" s="14">
        <v>50000000</v>
      </c>
      <c r="J19" s="14">
        <v>100000000</v>
      </c>
      <c r="K19" s="14">
        <v>1830835.59</v>
      </c>
      <c r="L19" s="17">
        <f t="shared" si="0"/>
        <v>1.22055706E-2</v>
      </c>
      <c r="M19" s="14">
        <v>1830835.59</v>
      </c>
      <c r="N19" s="14">
        <v>1830835.59</v>
      </c>
      <c r="O19" s="14">
        <v>1830835.59</v>
      </c>
    </row>
    <row r="20" spans="1:15" ht="27" x14ac:dyDescent="0.25">
      <c r="A20" s="3" t="s">
        <v>45</v>
      </c>
      <c r="B20" s="4" t="s">
        <v>18</v>
      </c>
      <c r="C20" s="5" t="s">
        <v>46</v>
      </c>
      <c r="D20" s="14">
        <v>1695604469</v>
      </c>
      <c r="E20" s="14">
        <v>0</v>
      </c>
      <c r="F20" s="14">
        <v>1395604469</v>
      </c>
      <c r="G20" s="14">
        <v>300000000</v>
      </c>
      <c r="H20" s="14">
        <v>0</v>
      </c>
      <c r="I20" s="14">
        <v>150000000</v>
      </c>
      <c r="J20" s="14">
        <v>150000000</v>
      </c>
      <c r="K20" s="14">
        <v>25020251.620000001</v>
      </c>
      <c r="L20" s="17">
        <f t="shared" si="0"/>
        <v>8.3400838733333343E-2</v>
      </c>
      <c r="M20" s="14">
        <v>25020251.620000001</v>
      </c>
      <c r="N20" s="14">
        <v>25020251.620000001</v>
      </c>
      <c r="O20" s="14">
        <v>25020251.620000001</v>
      </c>
    </row>
    <row r="21" spans="1:15" x14ac:dyDescent="0.25">
      <c r="A21" s="3" t="s">
        <v>47</v>
      </c>
      <c r="B21" s="4" t="s">
        <v>18</v>
      </c>
      <c r="C21" s="5" t="s">
        <v>48</v>
      </c>
      <c r="D21" s="14">
        <v>18561127511</v>
      </c>
      <c r="E21" s="14">
        <v>0</v>
      </c>
      <c r="F21" s="14">
        <v>0</v>
      </c>
      <c r="G21" s="14">
        <v>18561127511</v>
      </c>
      <c r="H21" s="14">
        <v>0</v>
      </c>
      <c r="I21" s="14">
        <v>17322234984</v>
      </c>
      <c r="J21" s="14">
        <v>1238892527</v>
      </c>
      <c r="K21" s="14">
        <v>13444227045</v>
      </c>
      <c r="L21" s="17">
        <f t="shared" si="0"/>
        <v>0.72432167911310674</v>
      </c>
      <c r="M21" s="14">
        <v>13444227045</v>
      </c>
      <c r="N21" s="14">
        <v>13371050003</v>
      </c>
      <c r="O21" s="14">
        <v>13371050003</v>
      </c>
    </row>
    <row r="22" spans="1:15" x14ac:dyDescent="0.25">
      <c r="A22" s="7"/>
      <c r="B22" s="6"/>
      <c r="C22" s="8" t="s">
        <v>58</v>
      </c>
      <c r="D22" s="15">
        <f>SUM(D15:D21)</f>
        <v>23502023035</v>
      </c>
      <c r="E22" s="15">
        <f t="shared" ref="E22:O22" si="3">SUM(E15:E21)</f>
        <v>761754790</v>
      </c>
      <c r="F22" s="15">
        <f t="shared" si="3"/>
        <v>2522359259</v>
      </c>
      <c r="G22" s="15">
        <f t="shared" si="3"/>
        <v>21741418566</v>
      </c>
      <c r="H22" s="15">
        <f t="shared" si="3"/>
        <v>0</v>
      </c>
      <c r="I22" s="15">
        <f t="shared" si="3"/>
        <v>20252363459</v>
      </c>
      <c r="J22" s="15">
        <f t="shared" si="3"/>
        <v>1489055107</v>
      </c>
      <c r="K22" s="15">
        <f t="shared" si="3"/>
        <v>15814191838.209999</v>
      </c>
      <c r="L22" s="9">
        <f t="shared" si="0"/>
        <v>0.72737626527004973</v>
      </c>
      <c r="M22" s="15">
        <f t="shared" si="3"/>
        <v>15484086574.209999</v>
      </c>
      <c r="N22" s="15">
        <f t="shared" si="3"/>
        <v>15336795574.209999</v>
      </c>
      <c r="O22" s="15">
        <f t="shared" si="3"/>
        <v>15336795574.209999</v>
      </c>
    </row>
    <row r="23" spans="1:15" x14ac:dyDescent="0.25">
      <c r="A23" s="10"/>
      <c r="B23" s="11"/>
      <c r="C23" s="12" t="s">
        <v>59</v>
      </c>
      <c r="D23" s="16">
        <f>D11+D14+D22</f>
        <v>569646169859</v>
      </c>
      <c r="E23" s="16">
        <f t="shared" ref="E23:O23" si="4">E11+E14+E22</f>
        <v>56116875104</v>
      </c>
      <c r="F23" s="16">
        <f t="shared" si="4"/>
        <v>5815359259</v>
      </c>
      <c r="G23" s="16">
        <f t="shared" si="4"/>
        <v>619947685704</v>
      </c>
      <c r="H23" s="16">
        <f t="shared" si="4"/>
        <v>610000000</v>
      </c>
      <c r="I23" s="16">
        <f t="shared" si="4"/>
        <v>564952650465.25</v>
      </c>
      <c r="J23" s="16">
        <f t="shared" si="4"/>
        <v>54385035238.75</v>
      </c>
      <c r="K23" s="16">
        <f t="shared" si="4"/>
        <v>484367819950.10333</v>
      </c>
      <c r="L23" s="13">
        <f t="shared" si="0"/>
        <v>0.78130434409165517</v>
      </c>
      <c r="M23" s="16">
        <f t="shared" si="4"/>
        <v>474478374894.17999</v>
      </c>
      <c r="N23" s="16">
        <f t="shared" si="4"/>
        <v>473872635892.05005</v>
      </c>
      <c r="O23" s="16">
        <f t="shared" si="4"/>
        <v>473866307159.05005</v>
      </c>
    </row>
    <row r="24" spans="1:15" ht="54" customHeight="1" x14ac:dyDescent="0.25">
      <c r="A24" s="3" t="s">
        <v>49</v>
      </c>
      <c r="B24" s="4" t="s">
        <v>35</v>
      </c>
      <c r="C24" s="5" t="s">
        <v>63</v>
      </c>
      <c r="D24" s="14">
        <v>6175000000</v>
      </c>
      <c r="E24" s="14">
        <v>0</v>
      </c>
      <c r="F24" s="14">
        <v>0</v>
      </c>
      <c r="G24" s="14">
        <v>6175000000</v>
      </c>
      <c r="H24" s="14">
        <v>3170000000</v>
      </c>
      <c r="I24" s="14">
        <v>2114383333</v>
      </c>
      <c r="J24" s="14">
        <v>890616667</v>
      </c>
      <c r="K24" s="14">
        <v>1536701286</v>
      </c>
      <c r="L24" s="17">
        <f t="shared" si="0"/>
        <v>0.24885850785425101</v>
      </c>
      <c r="M24" s="14">
        <v>670000000</v>
      </c>
      <c r="N24" s="14">
        <v>670000000</v>
      </c>
      <c r="O24" s="14">
        <v>670000000</v>
      </c>
    </row>
    <row r="25" spans="1:15" ht="54" customHeight="1" x14ac:dyDescent="0.25">
      <c r="A25" s="3" t="s">
        <v>50</v>
      </c>
      <c r="B25" s="4" t="s">
        <v>35</v>
      </c>
      <c r="C25" s="5" t="s">
        <v>64</v>
      </c>
      <c r="D25" s="14">
        <v>9580000000</v>
      </c>
      <c r="E25" s="14">
        <v>0</v>
      </c>
      <c r="F25" s="14">
        <v>0</v>
      </c>
      <c r="G25" s="14">
        <v>9580000000</v>
      </c>
      <c r="H25" s="14">
        <v>0</v>
      </c>
      <c r="I25" s="14">
        <v>9422980841.7000008</v>
      </c>
      <c r="J25" s="14">
        <v>157019158.30000001</v>
      </c>
      <c r="K25" s="14">
        <v>7493778522.8599997</v>
      </c>
      <c r="L25" s="17">
        <f t="shared" si="0"/>
        <v>0.78223157858663883</v>
      </c>
      <c r="M25" s="14">
        <v>4042284565.9400001</v>
      </c>
      <c r="N25" s="14">
        <v>4042284565.9400001</v>
      </c>
      <c r="O25" s="14">
        <v>4042284565.9400001</v>
      </c>
    </row>
    <row r="26" spans="1:15" ht="54" customHeight="1" x14ac:dyDescent="0.25">
      <c r="A26" s="3" t="s">
        <v>51</v>
      </c>
      <c r="B26" s="4" t="s">
        <v>35</v>
      </c>
      <c r="C26" s="5" t="s">
        <v>65</v>
      </c>
      <c r="D26" s="14">
        <v>6742524118</v>
      </c>
      <c r="E26" s="14">
        <v>0</v>
      </c>
      <c r="F26" s="14">
        <v>0</v>
      </c>
      <c r="G26" s="14">
        <v>6742524118</v>
      </c>
      <c r="H26" s="14">
        <v>0</v>
      </c>
      <c r="I26" s="14">
        <v>6522552729</v>
      </c>
      <c r="J26" s="14">
        <v>219971389</v>
      </c>
      <c r="K26" s="14">
        <v>5993789096</v>
      </c>
      <c r="L26" s="17">
        <f t="shared" si="0"/>
        <v>0.88895330459387467</v>
      </c>
      <c r="M26" s="14">
        <v>1766123632.5999999</v>
      </c>
      <c r="N26" s="14">
        <v>1766123632.5999999</v>
      </c>
      <c r="O26" s="14">
        <v>1766123632.5999999</v>
      </c>
    </row>
    <row r="27" spans="1:15" ht="54" customHeight="1" x14ac:dyDescent="0.25">
      <c r="A27" s="3" t="s">
        <v>52</v>
      </c>
      <c r="B27" s="4" t="s">
        <v>35</v>
      </c>
      <c r="C27" s="5" t="s">
        <v>66</v>
      </c>
      <c r="D27" s="14">
        <v>8400000000</v>
      </c>
      <c r="E27" s="14">
        <v>0</v>
      </c>
      <c r="F27" s="14">
        <v>8400000000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7"/>
      <c r="M27" s="14">
        <v>0</v>
      </c>
      <c r="N27" s="14">
        <v>0</v>
      </c>
      <c r="O27" s="14">
        <v>0</v>
      </c>
    </row>
    <row r="28" spans="1:15" ht="54" customHeight="1" x14ac:dyDescent="0.25">
      <c r="A28" s="3" t="s">
        <v>52</v>
      </c>
      <c r="B28" s="4" t="s">
        <v>53</v>
      </c>
      <c r="C28" s="5" t="s">
        <v>66</v>
      </c>
      <c r="D28" s="14">
        <v>11435000000</v>
      </c>
      <c r="E28" s="14">
        <v>0</v>
      </c>
      <c r="F28" s="14">
        <v>11435000000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7"/>
      <c r="M28" s="14">
        <v>0</v>
      </c>
      <c r="N28" s="14">
        <v>0</v>
      </c>
      <c r="O28" s="14">
        <v>0</v>
      </c>
    </row>
    <row r="29" spans="1:15" ht="54" customHeight="1" x14ac:dyDescent="0.25">
      <c r="A29" s="3" t="s">
        <v>54</v>
      </c>
      <c r="B29" s="4" t="s">
        <v>53</v>
      </c>
      <c r="C29" s="5" t="s">
        <v>67</v>
      </c>
      <c r="D29" s="14">
        <v>0</v>
      </c>
      <c r="E29" s="14">
        <v>11435000000</v>
      </c>
      <c r="F29" s="14">
        <v>0</v>
      </c>
      <c r="G29" s="14">
        <v>11435000000</v>
      </c>
      <c r="H29" s="14">
        <v>0</v>
      </c>
      <c r="I29" s="14">
        <v>10640352109.15</v>
      </c>
      <c r="J29" s="14">
        <v>794647890.85000002</v>
      </c>
      <c r="K29" s="14">
        <v>8716062209.1499996</v>
      </c>
      <c r="L29" s="17">
        <f t="shared" si="0"/>
        <v>0.76222669078705729</v>
      </c>
      <c r="M29" s="14">
        <v>433420357</v>
      </c>
      <c r="N29" s="14">
        <v>365590357</v>
      </c>
      <c r="O29" s="14">
        <v>293999957</v>
      </c>
    </row>
    <row r="30" spans="1:15" ht="54" customHeight="1" x14ac:dyDescent="0.25">
      <c r="A30" s="3" t="s">
        <v>55</v>
      </c>
      <c r="B30" s="4" t="s">
        <v>35</v>
      </c>
      <c r="C30" s="5" t="s">
        <v>68</v>
      </c>
      <c r="D30" s="14">
        <v>0</v>
      </c>
      <c r="E30" s="14">
        <v>8400000000</v>
      </c>
      <c r="F30" s="14">
        <v>0</v>
      </c>
      <c r="G30" s="14">
        <v>8400000000</v>
      </c>
      <c r="H30" s="14">
        <v>6120000000</v>
      </c>
      <c r="I30" s="14">
        <v>2279560848</v>
      </c>
      <c r="J30" s="14">
        <v>439152</v>
      </c>
      <c r="K30" s="14">
        <v>2195728934</v>
      </c>
      <c r="L30" s="17">
        <f t="shared" si="0"/>
        <v>0.26139630166666666</v>
      </c>
      <c r="M30" s="14">
        <v>126492449.59999999</v>
      </c>
      <c r="N30" s="14">
        <v>126492449.59999999</v>
      </c>
      <c r="O30" s="14">
        <v>126492449.59999999</v>
      </c>
    </row>
    <row r="31" spans="1:15" x14ac:dyDescent="0.25">
      <c r="A31" s="7"/>
      <c r="B31" s="6"/>
      <c r="C31" s="8" t="s">
        <v>60</v>
      </c>
      <c r="D31" s="15">
        <f>SUM(D24:D30)</f>
        <v>42332524118</v>
      </c>
      <c r="E31" s="15">
        <f t="shared" ref="E31:O31" si="5">SUM(E24:E30)</f>
        <v>19835000000</v>
      </c>
      <c r="F31" s="15">
        <f t="shared" si="5"/>
        <v>19835000000</v>
      </c>
      <c r="G31" s="15">
        <f t="shared" si="5"/>
        <v>42332524118</v>
      </c>
      <c r="H31" s="15">
        <f t="shared" si="5"/>
        <v>9290000000</v>
      </c>
      <c r="I31" s="15">
        <f t="shared" si="5"/>
        <v>30979829860.849998</v>
      </c>
      <c r="J31" s="15">
        <f t="shared" si="5"/>
        <v>2062694257.1500001</v>
      </c>
      <c r="K31" s="15">
        <f t="shared" si="5"/>
        <v>25936060048.010002</v>
      </c>
      <c r="L31" s="9">
        <f t="shared" si="0"/>
        <v>0.61267454725152715</v>
      </c>
      <c r="M31" s="15">
        <f t="shared" si="5"/>
        <v>7038321005.1400013</v>
      </c>
      <c r="N31" s="15">
        <f t="shared" si="5"/>
        <v>6970491005.1400013</v>
      </c>
      <c r="O31" s="15">
        <f t="shared" si="5"/>
        <v>6898900605.1400013</v>
      </c>
    </row>
    <row r="32" spans="1:15" x14ac:dyDescent="0.25">
      <c r="A32" s="10"/>
      <c r="B32" s="11"/>
      <c r="C32" s="12" t="s">
        <v>61</v>
      </c>
      <c r="D32" s="16">
        <f>D23+D31</f>
        <v>611978693977</v>
      </c>
      <c r="E32" s="16">
        <f t="shared" ref="E32:O32" si="6">E23+E31</f>
        <v>75951875104</v>
      </c>
      <c r="F32" s="16">
        <f t="shared" si="6"/>
        <v>25650359259</v>
      </c>
      <c r="G32" s="16">
        <f t="shared" si="6"/>
        <v>662280209822</v>
      </c>
      <c r="H32" s="16">
        <f t="shared" si="6"/>
        <v>9900000000</v>
      </c>
      <c r="I32" s="16">
        <f t="shared" si="6"/>
        <v>595932480326.09998</v>
      </c>
      <c r="J32" s="16">
        <f t="shared" si="6"/>
        <v>56447729495.900002</v>
      </c>
      <c r="K32" s="16">
        <f t="shared" si="6"/>
        <v>510303879998.11334</v>
      </c>
      <c r="L32" s="13">
        <f t="shared" si="0"/>
        <v>0.77052563617334557</v>
      </c>
      <c r="M32" s="16">
        <f t="shared" si="6"/>
        <v>481516695899.32001</v>
      </c>
      <c r="N32" s="16">
        <f t="shared" si="6"/>
        <v>480843126897.19006</v>
      </c>
      <c r="O32" s="16">
        <f t="shared" si="6"/>
        <v>480765207764.19006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4" scale="5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Carlos Mauricio Moreno Ramirez</cp:lastModifiedBy>
  <cp:lastPrinted>2018-11-07T17:15:22Z</cp:lastPrinted>
  <dcterms:created xsi:type="dcterms:W3CDTF">2018-11-02T04:05:39Z</dcterms:created>
  <dcterms:modified xsi:type="dcterms:W3CDTF">2018-11-07T17:16:39Z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